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'Лист1'!$A$7:$Q$57</definedName>
  </definedNames>
  <calcPr fullCalcOnLoad="1"/>
</workbook>
</file>

<file path=xl/sharedStrings.xml><?xml version="1.0" encoding="utf-8"?>
<sst xmlns="http://schemas.openxmlformats.org/spreadsheetml/2006/main" count="98" uniqueCount="91">
  <si>
    <t>Индекс предметных областей, разделов и учебных предметов</t>
  </si>
  <si>
    <t>Наименование частей, предметных областей, разделов и учебных предметов</t>
  </si>
  <si>
    <t>максимальная учебная нагрузка</t>
  </si>
  <si>
    <t>самостоятельная работа</t>
  </si>
  <si>
    <t>Аудиторные занятия (в часах)</t>
  </si>
  <si>
    <r>
      <t xml:space="preserve">промежуточная аттестация </t>
    </r>
    <r>
      <rPr>
        <sz val="8"/>
        <rFont val="Arial Cyr"/>
        <family val="0"/>
      </rPr>
      <t>(по полугодиям)</t>
    </r>
  </si>
  <si>
    <t>распределение по годам обучения</t>
  </si>
  <si>
    <t>трудоемкость в часах</t>
  </si>
  <si>
    <t>групповые занятия</t>
  </si>
  <si>
    <t>мелкогрупповые занятия</t>
  </si>
  <si>
    <t>индиивдуальные занятия</t>
  </si>
  <si>
    <t>зачеты, контрольные уроки</t>
  </si>
  <si>
    <t xml:space="preserve">экзамены </t>
  </si>
  <si>
    <t>1-ый класс</t>
  </si>
  <si>
    <t>2-ой класс</t>
  </si>
  <si>
    <t>3-ий класс</t>
  </si>
  <si>
    <t>4-ый класс</t>
  </si>
  <si>
    <t>5-ый класс</t>
  </si>
  <si>
    <t>6-ой класс</t>
  </si>
  <si>
    <t>7-ой класс</t>
  </si>
  <si>
    <t>8-ой класс</t>
  </si>
  <si>
    <t>Срок обучения - 8 лет</t>
  </si>
  <si>
    <t>Структура и объем ОП</t>
  </si>
  <si>
    <t>Обязательная часть</t>
  </si>
  <si>
    <t>ПО.01.</t>
  </si>
  <si>
    <t>Музыкальное исполнительство</t>
  </si>
  <si>
    <t>Количество недель аудиторных занятий</t>
  </si>
  <si>
    <t>Недельная нагрузка в часах</t>
  </si>
  <si>
    <t>ПО.01.УП.02.</t>
  </si>
  <si>
    <t>ПО.01.УП.01.</t>
  </si>
  <si>
    <t>ПО.01.УП.03.</t>
  </si>
  <si>
    <t>ПО.02.</t>
  </si>
  <si>
    <t>Теория и история музыки</t>
  </si>
  <si>
    <t>ПО.02.УП.01.</t>
  </si>
  <si>
    <t>ПО.02.УП.02.</t>
  </si>
  <si>
    <t>ПО.02.УП.03.</t>
  </si>
  <si>
    <t>ПО.02.УП.04.</t>
  </si>
  <si>
    <t>Сольфеджио</t>
  </si>
  <si>
    <t>Слушание музыки</t>
  </si>
  <si>
    <t>аудиторная нагрузка по двум предметным областям:</t>
  </si>
  <si>
    <t>Максимальная нагрузка по двум предметным областям</t>
  </si>
  <si>
    <t>Количество контрольных уроков, зачетов, экзаменов по двум предметным областям</t>
  </si>
  <si>
    <t>В.00.</t>
  </si>
  <si>
    <t>Вариативная часть</t>
  </si>
  <si>
    <t>В.01.УП.01.</t>
  </si>
  <si>
    <t>Всего аудиторная нагрузка с учетом вариативной части:</t>
  </si>
  <si>
    <t>Всего максимальная нагрузка с учетом вариативной части:</t>
  </si>
  <si>
    <t>Всего количество контрольных уроков, зачетов, экзаменов:</t>
  </si>
  <si>
    <t>Консультации</t>
  </si>
  <si>
    <t>Годовая нагрузка в часах</t>
  </si>
  <si>
    <t>Сводный хор</t>
  </si>
  <si>
    <t>Аттестация</t>
  </si>
  <si>
    <t>Годовой объем в неделях</t>
  </si>
  <si>
    <t>Промежуточная (экзаменационная)</t>
  </si>
  <si>
    <t>ИА.04.02.</t>
  </si>
  <si>
    <t>ПА.04.01.</t>
  </si>
  <si>
    <t>К.03.04.</t>
  </si>
  <si>
    <t>К.03.03.</t>
  </si>
  <si>
    <t>К.03.02.</t>
  </si>
  <si>
    <t>К.03.01.</t>
  </si>
  <si>
    <t>К.03.00.</t>
  </si>
  <si>
    <t>А.04.00.</t>
  </si>
  <si>
    <t>ИА.04.02.01.</t>
  </si>
  <si>
    <t>Итоговая аттестация</t>
  </si>
  <si>
    <t>ИА.04.02.03.</t>
  </si>
  <si>
    <t>Резерв учебного времени</t>
  </si>
  <si>
    <t>Хор</t>
  </si>
  <si>
    <t>Фортепиано</t>
  </si>
  <si>
    <t>Основы дирижирования</t>
  </si>
  <si>
    <t>В.01.УП.02.</t>
  </si>
  <si>
    <t>Хоровое пение</t>
  </si>
  <si>
    <r>
      <t xml:space="preserve">Музыкальная литература </t>
    </r>
    <r>
      <rPr>
        <sz val="10"/>
        <rFont val="Arial Cyr"/>
        <family val="0"/>
      </rPr>
      <t>(зарубежная, отечественная)</t>
    </r>
  </si>
  <si>
    <t xml:space="preserve"> 8/8,5</t>
  </si>
  <si>
    <t>17/18,5</t>
  </si>
  <si>
    <t>9/9,5</t>
  </si>
  <si>
    <t>18,5/20</t>
  </si>
  <si>
    <t>2,3,4,5,6,7,8,9,10,11,12,13,15</t>
  </si>
  <si>
    <t>14,15,16</t>
  </si>
  <si>
    <t>2,3,4,5,6,7,8,9,10,11,13,14,15</t>
  </si>
  <si>
    <t>10,12,14,16</t>
  </si>
  <si>
    <t>2,4,6,8, 10,12</t>
  </si>
  <si>
    <t xml:space="preserve">УЧЕБНЫЙ ПЛАН </t>
  </si>
  <si>
    <t>Принято</t>
  </si>
  <si>
    <t xml:space="preserve"> дополнительная предпрофессиональная общеобразовательная программа в области музыкального искусства "ХОРОВОЕ ПЕНИЕ"</t>
  </si>
  <si>
    <t>Доп. инструм./сольное пение</t>
  </si>
  <si>
    <t>2,4,6,8,10,12,15</t>
  </si>
  <si>
    <t>В.01.УП.03.</t>
  </si>
  <si>
    <t>Сольное пение</t>
  </si>
  <si>
    <t>Предмет по выбору</t>
  </si>
  <si>
    <t>Муниципальное бюджетное учреждение дополнительного образования "Детская музыкальная школа им.М.А.Балакирева" города Сарова</t>
  </si>
  <si>
    <t>Пед.советом от 12.09.2018г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</si>
</sst>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vertical="center" textRotation="90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3" borderId="0" xfId="0" applyFont="1" applyFill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95" zoomScaleNormal="95" workbookViewId="0" topLeftCell="A20">
      <selection activeCell="P44" sqref="P44"/>
    </sheetView>
  </sheetViews>
  <sheetFormatPr defaultColWidth="9.00390625" defaultRowHeight="12.75"/>
  <cols>
    <col min="1" max="1" width="18.00390625" style="0" customWidth="1"/>
    <col min="2" max="2" width="28.625" style="0" customWidth="1"/>
    <col min="3" max="3" width="8.125" style="0" customWidth="1"/>
    <col min="8" max="8" width="9.625" style="0" customWidth="1"/>
    <col min="10" max="10" width="9.25390625" style="0" bestFit="1" customWidth="1"/>
  </cols>
  <sheetData>
    <row r="1" spans="1:16" ht="15.75">
      <c r="A1" s="7" t="s">
        <v>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.75">
      <c r="A2" s="7" t="s">
        <v>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7"/>
      <c r="B4" s="7"/>
      <c r="C4" s="7"/>
      <c r="D4" s="7"/>
      <c r="E4" s="7" t="s">
        <v>81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75">
      <c r="A5" s="7" t="s">
        <v>89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.75">
      <c r="A6" s="7"/>
      <c r="B6" s="7" t="s">
        <v>83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.75">
      <c r="A7" s="7"/>
      <c r="B7" s="7"/>
      <c r="C7" s="7"/>
      <c r="D7" s="7"/>
      <c r="E7" s="7"/>
      <c r="F7" s="7"/>
      <c r="G7" s="7"/>
      <c r="H7" s="7"/>
      <c r="I7" s="7"/>
      <c r="J7" s="7" t="s">
        <v>21</v>
      </c>
      <c r="K7" s="7"/>
      <c r="L7" s="7"/>
      <c r="M7" s="7"/>
      <c r="N7" s="7"/>
      <c r="O7" s="7"/>
      <c r="P7" s="7"/>
    </row>
    <row r="9" spans="1:17" ht="63.75">
      <c r="A9" s="97" t="s">
        <v>0</v>
      </c>
      <c r="B9" s="97" t="s">
        <v>1</v>
      </c>
      <c r="C9" s="1" t="s">
        <v>2</v>
      </c>
      <c r="D9" s="1" t="s">
        <v>3</v>
      </c>
      <c r="E9" s="97" t="s">
        <v>4</v>
      </c>
      <c r="F9" s="97"/>
      <c r="G9" s="97"/>
      <c r="H9" s="97" t="s">
        <v>5</v>
      </c>
      <c r="I9" s="97"/>
      <c r="J9" s="97" t="s">
        <v>6</v>
      </c>
      <c r="K9" s="97"/>
      <c r="L9" s="97"/>
      <c r="M9" s="97"/>
      <c r="N9" s="97"/>
      <c r="O9" s="97"/>
      <c r="P9" s="97"/>
      <c r="Q9" s="97"/>
    </row>
    <row r="10" spans="1:17" ht="45.75">
      <c r="A10" s="98"/>
      <c r="B10" s="98"/>
      <c r="C10" s="2" t="s">
        <v>7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3" t="s">
        <v>19</v>
      </c>
      <c r="Q10" s="3" t="s">
        <v>20</v>
      </c>
    </row>
    <row r="11" spans="1:17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</row>
    <row r="12" spans="1:17" ht="12.75">
      <c r="A12" s="92"/>
      <c r="B12" s="95" t="s">
        <v>22</v>
      </c>
      <c r="C12" s="92">
        <f>C14+C32</f>
        <v>4511.5</v>
      </c>
      <c r="D12" s="92">
        <f>D14+D32</f>
        <v>2091</v>
      </c>
      <c r="E12" s="80">
        <f>F14+E42</f>
        <v>2185</v>
      </c>
      <c r="F12" s="81"/>
      <c r="G12" s="82"/>
      <c r="H12" s="92"/>
      <c r="I12" s="92"/>
      <c r="J12" s="93" t="s">
        <v>26</v>
      </c>
      <c r="K12" s="93"/>
      <c r="L12" s="93"/>
      <c r="M12" s="93"/>
      <c r="N12" s="93"/>
      <c r="O12" s="93"/>
      <c r="P12" s="93"/>
      <c r="Q12" s="93"/>
    </row>
    <row r="13" spans="1:17" ht="12.75">
      <c r="A13" s="92"/>
      <c r="B13" s="96"/>
      <c r="C13" s="92"/>
      <c r="D13" s="92"/>
      <c r="E13" s="83"/>
      <c r="F13" s="84"/>
      <c r="G13" s="85"/>
      <c r="H13" s="92"/>
      <c r="I13" s="92"/>
      <c r="J13" s="13">
        <v>32</v>
      </c>
      <c r="K13" s="13">
        <v>33</v>
      </c>
      <c r="L13" s="13">
        <v>33</v>
      </c>
      <c r="M13" s="13">
        <v>33</v>
      </c>
      <c r="N13" s="13">
        <v>33</v>
      </c>
      <c r="O13" s="13">
        <v>33</v>
      </c>
      <c r="P13" s="13">
        <v>33</v>
      </c>
      <c r="Q13" s="13">
        <v>33</v>
      </c>
    </row>
    <row r="14" spans="1:17" ht="12.75">
      <c r="A14" s="13"/>
      <c r="B14" s="12" t="s">
        <v>23</v>
      </c>
      <c r="C14" s="13">
        <f>F14+D14</f>
        <v>4035</v>
      </c>
      <c r="D14" s="14">
        <f>D15+D20</f>
        <v>1976</v>
      </c>
      <c r="E14" s="14"/>
      <c r="F14" s="15">
        <f>E25+E42</f>
        <v>2059</v>
      </c>
      <c r="G14" s="16"/>
      <c r="H14" s="16"/>
      <c r="I14" s="13"/>
      <c r="J14" s="94" t="s">
        <v>27</v>
      </c>
      <c r="K14" s="94"/>
      <c r="L14" s="94"/>
      <c r="M14" s="94"/>
      <c r="N14" s="94"/>
      <c r="O14" s="94"/>
      <c r="P14" s="94"/>
      <c r="Q14" s="94"/>
    </row>
    <row r="15" spans="1:17" ht="25.5">
      <c r="A15" s="5" t="s">
        <v>24</v>
      </c>
      <c r="B15" s="6" t="s">
        <v>25</v>
      </c>
      <c r="C15" s="17">
        <f>E15+D15</f>
        <v>2576</v>
      </c>
      <c r="D15" s="17">
        <f>D16+D17+D18+D19</f>
        <v>1301</v>
      </c>
      <c r="E15" s="89">
        <f>G16+F17+G18+E19</f>
        <v>1275</v>
      </c>
      <c r="F15" s="90"/>
      <c r="G15" s="91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5.5">
      <c r="A16" s="18" t="s">
        <v>29</v>
      </c>
      <c r="B16" s="19" t="s">
        <v>66</v>
      </c>
      <c r="C16" s="18">
        <f>D16+G16</f>
        <v>1283</v>
      </c>
      <c r="D16" s="18">
        <v>362</v>
      </c>
      <c r="E16" s="18"/>
      <c r="F16" s="18"/>
      <c r="G16" s="18">
        <f>(J16*J13)+(K16+L16+M16+N16+O16+P16+Q16)*33</f>
        <v>921</v>
      </c>
      <c r="H16" s="19" t="s">
        <v>85</v>
      </c>
      <c r="I16" s="18">
        <v>14</v>
      </c>
      <c r="J16" s="18">
        <v>3</v>
      </c>
      <c r="K16" s="18">
        <v>3</v>
      </c>
      <c r="L16" s="18">
        <v>3</v>
      </c>
      <c r="M16" s="18">
        <v>3</v>
      </c>
      <c r="N16" s="18">
        <v>4</v>
      </c>
      <c r="O16" s="18">
        <v>4</v>
      </c>
      <c r="P16" s="18">
        <v>4</v>
      </c>
      <c r="Q16" s="18">
        <v>4</v>
      </c>
    </row>
    <row r="17" spans="1:17" ht="51">
      <c r="A17" s="18" t="s">
        <v>28</v>
      </c>
      <c r="B17" s="18" t="s">
        <v>67</v>
      </c>
      <c r="C17" s="18">
        <f>D17+F17</f>
        <v>1218</v>
      </c>
      <c r="D17" s="18">
        <v>889</v>
      </c>
      <c r="E17" s="18"/>
      <c r="F17" s="18">
        <f>J17*32+(K17+L17+M17+N17+O17+P17+Q17)*33</f>
        <v>329</v>
      </c>
      <c r="G17" s="20"/>
      <c r="H17" s="19" t="s">
        <v>76</v>
      </c>
      <c r="I17" s="18">
        <v>14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2</v>
      </c>
      <c r="Q17" s="18">
        <v>2</v>
      </c>
    </row>
    <row r="18" spans="1:17" ht="12.75">
      <c r="A18" s="18" t="s">
        <v>30</v>
      </c>
      <c r="B18" s="18" t="s">
        <v>68</v>
      </c>
      <c r="C18" s="18">
        <f>D18+G18</f>
        <v>75</v>
      </c>
      <c r="D18" s="18">
        <v>50</v>
      </c>
      <c r="E18" s="18"/>
      <c r="F18" s="18"/>
      <c r="G18" s="21">
        <f>J18*32+(K18+L18+M18+N18+O18+P18)*17+(Q18*33)</f>
        <v>25</v>
      </c>
      <c r="H18" s="18" t="s">
        <v>77</v>
      </c>
      <c r="I18" s="18"/>
      <c r="J18" s="18"/>
      <c r="K18" s="18"/>
      <c r="L18" s="18"/>
      <c r="M18" s="18"/>
      <c r="N18" s="18"/>
      <c r="O18" s="18"/>
      <c r="P18" s="37">
        <v>0.5</v>
      </c>
      <c r="Q18" s="27">
        <v>0.5</v>
      </c>
    </row>
    <row r="19" spans="1:1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2.75">
      <c r="A20" s="8" t="s">
        <v>31</v>
      </c>
      <c r="B20" s="8" t="s">
        <v>32</v>
      </c>
      <c r="C20" s="17">
        <f>D20+E20</f>
        <v>1333</v>
      </c>
      <c r="D20" s="17">
        <f>D21+D22+D23</f>
        <v>675</v>
      </c>
      <c r="E20" s="86">
        <f>F21+F22+F23</f>
        <v>658</v>
      </c>
      <c r="F20" s="87"/>
      <c r="G20" s="88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51">
      <c r="A21" s="18" t="s">
        <v>33</v>
      </c>
      <c r="B21" s="21" t="s">
        <v>37</v>
      </c>
      <c r="C21" s="18">
        <f>F21+D21</f>
        <v>839.5</v>
      </c>
      <c r="D21" s="18">
        <v>461</v>
      </c>
      <c r="E21" s="20"/>
      <c r="F21" s="18">
        <f>(J21*32)+(K21+L21+M21+N21+O21+P21+Q21)*33</f>
        <v>378.5</v>
      </c>
      <c r="G21" s="18"/>
      <c r="H21" s="19" t="s">
        <v>78</v>
      </c>
      <c r="I21" s="18">
        <v>12</v>
      </c>
      <c r="J21" s="18">
        <v>1</v>
      </c>
      <c r="K21" s="18">
        <v>1.5</v>
      </c>
      <c r="L21" s="18">
        <v>1.5</v>
      </c>
      <c r="M21" s="18">
        <v>1.5</v>
      </c>
      <c r="N21" s="18">
        <v>1.5</v>
      </c>
      <c r="O21" s="18">
        <v>1.5</v>
      </c>
      <c r="P21" s="18">
        <v>1.5</v>
      </c>
      <c r="Q21" s="18">
        <v>1.5</v>
      </c>
    </row>
    <row r="22" spans="1:17" ht="12.75">
      <c r="A22" s="18" t="s">
        <v>34</v>
      </c>
      <c r="B22" s="21" t="s">
        <v>38</v>
      </c>
      <c r="C22" s="18">
        <f>F22+D22</f>
        <v>147</v>
      </c>
      <c r="D22" s="18">
        <v>49</v>
      </c>
      <c r="E22" s="18"/>
      <c r="F22" s="18">
        <f>(J22*32)+(K22+L22)*33</f>
        <v>98</v>
      </c>
      <c r="G22" s="18"/>
      <c r="H22" s="18">
        <v>6</v>
      </c>
      <c r="I22" s="18"/>
      <c r="J22" s="18">
        <v>1</v>
      </c>
      <c r="K22" s="18">
        <v>1</v>
      </c>
      <c r="L22" s="18">
        <v>1</v>
      </c>
      <c r="M22" s="18"/>
      <c r="N22" s="18"/>
      <c r="O22" s="18"/>
      <c r="P22" s="18"/>
      <c r="Q22" s="18"/>
    </row>
    <row r="23" spans="1:17" ht="25.5">
      <c r="A23" s="23" t="s">
        <v>35</v>
      </c>
      <c r="B23" s="24" t="s">
        <v>71</v>
      </c>
      <c r="C23" s="18">
        <f>F23+D23</f>
        <v>346.5</v>
      </c>
      <c r="D23" s="18">
        <v>165</v>
      </c>
      <c r="E23" s="18"/>
      <c r="F23" s="18">
        <f>(M23+N23+O23+P23+Q23)*33</f>
        <v>181.5</v>
      </c>
      <c r="G23" s="18"/>
      <c r="H23" s="19" t="s">
        <v>79</v>
      </c>
      <c r="I23" s="18"/>
      <c r="J23" s="18"/>
      <c r="K23" s="18"/>
      <c r="L23" s="18"/>
      <c r="M23" s="18">
        <v>1</v>
      </c>
      <c r="N23" s="18">
        <v>1</v>
      </c>
      <c r="O23" s="18">
        <v>1</v>
      </c>
      <c r="P23" s="18">
        <v>1</v>
      </c>
      <c r="Q23" s="18">
        <v>1.5</v>
      </c>
    </row>
    <row r="24" spans="1:17" ht="12.75">
      <c r="A24" s="23" t="s">
        <v>36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2.75">
      <c r="A25" s="74" t="s">
        <v>39</v>
      </c>
      <c r="B25" s="74"/>
      <c r="C25" s="46"/>
      <c r="D25" s="46"/>
      <c r="E25" s="79">
        <f>G16+F17+G18+E19+F21+F22+F23</f>
        <v>1933</v>
      </c>
      <c r="F25" s="79"/>
      <c r="G25" s="79"/>
      <c r="H25" s="46"/>
      <c r="I25" s="46"/>
      <c r="J25" s="76">
        <f aca="true" t="shared" si="0" ref="J25:Q25">J16+J17+J18+J21+J22+J23</f>
        <v>6</v>
      </c>
      <c r="K25" s="76">
        <f t="shared" si="0"/>
        <v>6.5</v>
      </c>
      <c r="L25" s="76">
        <f t="shared" si="0"/>
        <v>6.5</v>
      </c>
      <c r="M25" s="76">
        <f t="shared" si="0"/>
        <v>6.5</v>
      </c>
      <c r="N25" s="76">
        <f t="shared" si="0"/>
        <v>7.5</v>
      </c>
      <c r="O25" s="76">
        <f t="shared" si="0"/>
        <v>7.5</v>
      </c>
      <c r="P25" s="77" t="s">
        <v>72</v>
      </c>
      <c r="Q25" s="76">
        <f t="shared" si="0"/>
        <v>9.5</v>
      </c>
    </row>
    <row r="26" spans="1:17" ht="12.75">
      <c r="A26" s="46"/>
      <c r="B26" s="46"/>
      <c r="C26" s="46"/>
      <c r="D26" s="46"/>
      <c r="E26" s="79"/>
      <c r="F26" s="79"/>
      <c r="G26" s="79"/>
      <c r="H26" s="46"/>
      <c r="I26" s="46"/>
      <c r="J26" s="76"/>
      <c r="K26" s="76"/>
      <c r="L26" s="76"/>
      <c r="M26" s="76"/>
      <c r="N26" s="76"/>
      <c r="O26" s="76"/>
      <c r="P26" s="78"/>
      <c r="Q26" s="76"/>
    </row>
    <row r="27" spans="1:17" ht="12.75">
      <c r="A27" s="75" t="s">
        <v>40</v>
      </c>
      <c r="B27" s="75"/>
      <c r="C27" s="46">
        <f>C15+C20</f>
        <v>3909</v>
      </c>
      <c r="D27" s="46">
        <f>D14</f>
        <v>1976</v>
      </c>
      <c r="E27" s="73">
        <f>E25</f>
        <v>1933</v>
      </c>
      <c r="F27" s="73"/>
      <c r="G27" s="73"/>
      <c r="H27" s="46"/>
      <c r="I27" s="46"/>
      <c r="J27" s="72">
        <v>10.5</v>
      </c>
      <c r="K27" s="72">
        <v>12</v>
      </c>
      <c r="L27" s="72">
        <v>13</v>
      </c>
      <c r="M27" s="72">
        <v>13.5</v>
      </c>
      <c r="N27" s="72">
        <v>15.5</v>
      </c>
      <c r="O27" s="72">
        <v>16.5</v>
      </c>
      <c r="P27" s="72" t="s">
        <v>73</v>
      </c>
      <c r="Q27" s="72">
        <v>19.5</v>
      </c>
    </row>
    <row r="28" spans="1:17" ht="12.75">
      <c r="A28" s="46"/>
      <c r="B28" s="46"/>
      <c r="C28" s="46"/>
      <c r="D28" s="46"/>
      <c r="E28" s="73"/>
      <c r="F28" s="73"/>
      <c r="G28" s="73"/>
      <c r="H28" s="46"/>
      <c r="I28" s="46"/>
      <c r="J28" s="72"/>
      <c r="K28" s="72"/>
      <c r="L28" s="72"/>
      <c r="M28" s="72"/>
      <c r="N28" s="72"/>
      <c r="O28" s="72"/>
      <c r="P28" s="72"/>
      <c r="Q28" s="72"/>
    </row>
    <row r="29" spans="1:17" ht="12.75">
      <c r="A29" s="74" t="s">
        <v>41</v>
      </c>
      <c r="B29" s="74"/>
      <c r="C29" s="46"/>
      <c r="D29" s="46"/>
      <c r="E29" s="46"/>
      <c r="F29" s="46"/>
      <c r="G29" s="46"/>
      <c r="H29" s="46">
        <v>45</v>
      </c>
      <c r="I29" s="46">
        <v>3</v>
      </c>
      <c r="J29" s="46"/>
      <c r="K29" s="46"/>
      <c r="L29" s="46"/>
      <c r="M29" s="46"/>
      <c r="N29" s="71"/>
      <c r="O29" s="46"/>
      <c r="P29" s="46"/>
      <c r="Q29" s="46"/>
    </row>
    <row r="30" spans="1:17" ht="12.75">
      <c r="A30" s="74"/>
      <c r="B30" s="7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71"/>
      <c r="O30" s="46"/>
      <c r="P30" s="46"/>
      <c r="Q30" s="46"/>
    </row>
    <row r="31" spans="1:17" ht="12.75">
      <c r="A31" s="74"/>
      <c r="B31" s="74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71"/>
      <c r="O31" s="46"/>
      <c r="P31" s="46"/>
      <c r="Q31" s="46"/>
    </row>
    <row r="32" spans="1:17" ht="12.75">
      <c r="A32" s="8" t="s">
        <v>42</v>
      </c>
      <c r="B32" s="8" t="s">
        <v>43</v>
      </c>
      <c r="C32" s="17">
        <f>E32+D32</f>
        <v>476.5</v>
      </c>
      <c r="D32" s="17">
        <f>D33+D34</f>
        <v>115</v>
      </c>
      <c r="E32" s="68">
        <f>G33+G34+G35+F33+F34+F35+E35+E34+E33</f>
        <v>361.5</v>
      </c>
      <c r="F32" s="69"/>
      <c r="G32" s="70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2.75">
      <c r="A33" s="18" t="s">
        <v>44</v>
      </c>
      <c r="B33" s="39" t="s">
        <v>87</v>
      </c>
      <c r="C33" s="21">
        <f>D33+G33</f>
        <v>32.5</v>
      </c>
      <c r="D33" s="21">
        <f>(N33*N13+O33*O13+P33*P13)*0.5</f>
        <v>0</v>
      </c>
      <c r="E33" s="38"/>
      <c r="F33" s="38"/>
      <c r="G33" s="38">
        <f>J33*32+K33*33</f>
        <v>32.5</v>
      </c>
      <c r="H33" s="41">
        <v>2.4</v>
      </c>
      <c r="I33" s="21"/>
      <c r="J33" s="21">
        <v>0.5</v>
      </c>
      <c r="K33" s="21">
        <v>0.5</v>
      </c>
      <c r="L33" s="21"/>
      <c r="M33" s="21"/>
      <c r="N33" s="21"/>
      <c r="O33" s="21"/>
      <c r="P33" s="21"/>
      <c r="Q33" s="21"/>
    </row>
    <row r="34" spans="1:17" ht="25.5">
      <c r="A34" s="18" t="s">
        <v>69</v>
      </c>
      <c r="B34" s="18" t="s">
        <v>84</v>
      </c>
      <c r="C34" s="18">
        <f>G34+D34</f>
        <v>312</v>
      </c>
      <c r="D34" s="18">
        <f>(J34*J13+K34*K13+L34*L13+M34*M13+N34*N13)*0.5+O34*O13</f>
        <v>115</v>
      </c>
      <c r="E34" s="40"/>
      <c r="F34" s="18"/>
      <c r="G34" s="18">
        <f>J34*32+(K34+L34+M34+N34+O34+P34+Q34)*33</f>
        <v>197</v>
      </c>
      <c r="H34" s="19" t="s">
        <v>80</v>
      </c>
      <c r="I34" s="18"/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>
        <v>1</v>
      </c>
      <c r="P34" s="18"/>
      <c r="Q34" s="18"/>
    </row>
    <row r="35" spans="1:17" ht="12.75">
      <c r="A35" s="18" t="s">
        <v>86</v>
      </c>
      <c r="B35" s="18" t="s">
        <v>88</v>
      </c>
      <c r="C35" s="18">
        <f>G35+D35</f>
        <v>198</v>
      </c>
      <c r="D35" s="18">
        <f>G35/2</f>
        <v>66</v>
      </c>
      <c r="F35" s="18"/>
      <c r="G35" s="18">
        <f>(L35+M35+N35+O35+P35+Q35)*33</f>
        <v>132</v>
      </c>
      <c r="H35" s="19"/>
      <c r="I35" s="18"/>
      <c r="J35" s="18"/>
      <c r="K35" s="18"/>
      <c r="L35" s="18">
        <v>1</v>
      </c>
      <c r="M35" s="18">
        <v>1</v>
      </c>
      <c r="N35" s="18">
        <v>1</v>
      </c>
      <c r="O35" s="18">
        <v>1</v>
      </c>
      <c r="P35" s="18"/>
      <c r="Q35" s="18"/>
    </row>
    <row r="36" spans="1:17" ht="12.75">
      <c r="A36" s="66" t="s">
        <v>45</v>
      </c>
      <c r="B36" s="66"/>
      <c r="C36" s="63"/>
      <c r="D36" s="63"/>
      <c r="E36" s="67">
        <f>E27+E32</f>
        <v>2294.5</v>
      </c>
      <c r="F36" s="67"/>
      <c r="G36" s="67"/>
      <c r="H36" s="63"/>
      <c r="I36" s="63"/>
      <c r="J36" s="65">
        <f>J25+J33+J34</f>
        <v>7.5</v>
      </c>
      <c r="K36" s="65">
        <f>K25+K33+K34+K35</f>
        <v>8</v>
      </c>
      <c r="L36" s="65">
        <f>L25+L33+L34+L35</f>
        <v>8.5</v>
      </c>
      <c r="M36" s="65">
        <f>M25+M33+M34+M35</f>
        <v>8.5</v>
      </c>
      <c r="N36" s="65">
        <f>N25+N33+N34+N35</f>
        <v>9.5</v>
      </c>
      <c r="O36" s="65">
        <f>O25+O33+O34+O35</f>
        <v>9.5</v>
      </c>
      <c r="P36" s="65" t="s">
        <v>74</v>
      </c>
      <c r="Q36" s="65">
        <f>Q25+Q33+Q34+Q35</f>
        <v>9.5</v>
      </c>
    </row>
    <row r="37" spans="1:17" ht="12.75">
      <c r="A37" s="67"/>
      <c r="B37" s="67"/>
      <c r="C37" s="63"/>
      <c r="D37" s="63"/>
      <c r="E37" s="67"/>
      <c r="F37" s="67"/>
      <c r="G37" s="67"/>
      <c r="H37" s="63"/>
      <c r="I37" s="63"/>
      <c r="J37" s="65"/>
      <c r="K37" s="65"/>
      <c r="L37" s="65"/>
      <c r="M37" s="65"/>
      <c r="N37" s="65"/>
      <c r="O37" s="65"/>
      <c r="P37" s="65"/>
      <c r="Q37" s="65"/>
    </row>
    <row r="38" spans="1:17" ht="12.75">
      <c r="A38" s="66" t="s">
        <v>46</v>
      </c>
      <c r="B38" s="66"/>
      <c r="C38" s="65">
        <f>E38+D38</f>
        <v>4385.5</v>
      </c>
      <c r="D38" s="65">
        <f>D27+D32</f>
        <v>2091</v>
      </c>
      <c r="E38" s="62">
        <f>E36</f>
        <v>2294.5</v>
      </c>
      <c r="F38" s="62"/>
      <c r="G38" s="62"/>
      <c r="H38" s="65"/>
      <c r="I38" s="65"/>
      <c r="J38" s="65">
        <v>12</v>
      </c>
      <c r="K38" s="65">
        <v>13.5</v>
      </c>
      <c r="L38" s="65">
        <v>14.5</v>
      </c>
      <c r="M38" s="65">
        <v>15</v>
      </c>
      <c r="N38" s="65">
        <v>18.5</v>
      </c>
      <c r="O38" s="65">
        <v>20</v>
      </c>
      <c r="P38" s="65" t="s">
        <v>75</v>
      </c>
      <c r="Q38" s="65">
        <v>19.5</v>
      </c>
    </row>
    <row r="39" spans="1:17" ht="12.75">
      <c r="A39" s="67"/>
      <c r="B39" s="67"/>
      <c r="C39" s="65"/>
      <c r="D39" s="65"/>
      <c r="E39" s="62"/>
      <c r="F39" s="62"/>
      <c r="G39" s="62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2.75">
      <c r="A40" s="64" t="s">
        <v>47</v>
      </c>
      <c r="B40" s="64"/>
      <c r="C40" s="63"/>
      <c r="D40" s="63"/>
      <c r="E40" s="42"/>
      <c r="F40" s="43"/>
      <c r="G40" s="44"/>
      <c r="H40" s="63">
        <v>54</v>
      </c>
      <c r="I40" s="63">
        <v>3</v>
      </c>
      <c r="J40" s="63"/>
      <c r="K40" s="63"/>
      <c r="L40" s="63"/>
      <c r="M40" s="63"/>
      <c r="N40" s="63"/>
      <c r="O40" s="63"/>
      <c r="P40" s="63"/>
      <c r="Q40" s="63"/>
    </row>
    <row r="41" spans="1:17" ht="12.75">
      <c r="A41" s="64"/>
      <c r="B41" s="64"/>
      <c r="C41" s="63"/>
      <c r="D41" s="63"/>
      <c r="E41" s="59"/>
      <c r="F41" s="60"/>
      <c r="G41" s="61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2.75">
      <c r="A42" s="11" t="s">
        <v>60</v>
      </c>
      <c r="B42" s="11" t="s">
        <v>48</v>
      </c>
      <c r="C42" s="10">
        <f>E42</f>
        <v>126</v>
      </c>
      <c r="D42" s="10"/>
      <c r="E42" s="56">
        <f>E43+F44+G45+G46</f>
        <v>126</v>
      </c>
      <c r="F42" s="57"/>
      <c r="G42" s="58"/>
      <c r="H42" s="10"/>
      <c r="I42" s="10"/>
      <c r="J42" s="62" t="s">
        <v>49</v>
      </c>
      <c r="K42" s="62"/>
      <c r="L42" s="62"/>
      <c r="M42" s="62"/>
      <c r="N42" s="62"/>
      <c r="O42" s="62"/>
      <c r="P42" s="62"/>
      <c r="Q42" s="62"/>
    </row>
    <row r="43" spans="1:17" ht="12.75">
      <c r="A43" s="22" t="s">
        <v>59</v>
      </c>
      <c r="B43" s="22" t="s">
        <v>50</v>
      </c>
      <c r="C43" s="18"/>
      <c r="D43" s="18"/>
      <c r="E43" s="18">
        <f>J43+K43+L43+M43+N43+O43+P43+Q43</f>
        <v>102</v>
      </c>
      <c r="F43" s="18"/>
      <c r="G43" s="26"/>
      <c r="H43" s="18"/>
      <c r="I43" s="18"/>
      <c r="J43" s="27">
        <v>4</v>
      </c>
      <c r="K43" s="27">
        <v>14</v>
      </c>
      <c r="L43" s="27">
        <v>14</v>
      </c>
      <c r="M43" s="27">
        <v>14</v>
      </c>
      <c r="N43" s="27">
        <v>14</v>
      </c>
      <c r="O43" s="27">
        <v>14</v>
      </c>
      <c r="P43" s="27">
        <v>14</v>
      </c>
      <c r="Q43" s="27">
        <v>14</v>
      </c>
    </row>
    <row r="44" spans="1:17" ht="12.75">
      <c r="A44" s="22" t="s">
        <v>58</v>
      </c>
      <c r="B44" s="22" t="s">
        <v>37</v>
      </c>
      <c r="C44" s="18"/>
      <c r="D44" s="18"/>
      <c r="E44" s="18"/>
      <c r="F44" s="18">
        <f>J44+K44+L44+M44+N44+O44+P44+Q44</f>
        <v>12</v>
      </c>
      <c r="G44" s="26"/>
      <c r="H44" s="18"/>
      <c r="I44" s="18"/>
      <c r="J44" s="27"/>
      <c r="K44" s="27"/>
      <c r="L44" s="27"/>
      <c r="M44" s="27">
        <v>2</v>
      </c>
      <c r="N44" s="27"/>
      <c r="O44" s="27">
        <v>4</v>
      </c>
      <c r="P44" s="27">
        <v>2</v>
      </c>
      <c r="Q44" s="27">
        <v>4</v>
      </c>
    </row>
    <row r="45" spans="1:17" ht="12.75">
      <c r="A45" s="22" t="s">
        <v>57</v>
      </c>
      <c r="B45" s="22" t="s">
        <v>67</v>
      </c>
      <c r="C45" s="28"/>
      <c r="D45" s="28"/>
      <c r="E45" s="28"/>
      <c r="F45" s="28"/>
      <c r="G45" s="29">
        <f>J45+K45+L45+M45+N45+O45+P45+Q45</f>
        <v>10</v>
      </c>
      <c r="H45" s="28"/>
      <c r="I45" s="28"/>
      <c r="J45" s="30"/>
      <c r="K45" s="30"/>
      <c r="L45" s="30"/>
      <c r="M45" s="30"/>
      <c r="N45" s="30">
        <v>2</v>
      </c>
      <c r="O45" s="30">
        <v>2</v>
      </c>
      <c r="P45" s="30">
        <v>2</v>
      </c>
      <c r="Q45" s="30">
        <v>4</v>
      </c>
    </row>
    <row r="46" spans="1:17" ht="12.75">
      <c r="A46" s="22" t="s">
        <v>56</v>
      </c>
      <c r="B46" s="22" t="s">
        <v>68</v>
      </c>
      <c r="C46" s="28"/>
      <c r="D46" s="28"/>
      <c r="E46" s="28"/>
      <c r="F46" s="28"/>
      <c r="G46" s="29">
        <f>J46+K46+L46+M46+N46+O46+P46+Q46</f>
        <v>2</v>
      </c>
      <c r="H46" s="28"/>
      <c r="I46" s="28"/>
      <c r="J46" s="30"/>
      <c r="K46" s="30"/>
      <c r="L46" s="30"/>
      <c r="M46" s="30"/>
      <c r="N46" s="30"/>
      <c r="O46" s="30"/>
      <c r="P46" s="30"/>
      <c r="Q46" s="30">
        <v>2</v>
      </c>
    </row>
    <row r="47" spans="1:17" ht="12.75">
      <c r="A47" s="48" t="s">
        <v>61</v>
      </c>
      <c r="B47" s="50" t="s">
        <v>51</v>
      </c>
      <c r="C47" s="49" t="s">
        <v>52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12.75">
      <c r="A48" s="49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12.75" customHeight="1">
      <c r="A49" s="45" t="s">
        <v>55</v>
      </c>
      <c r="B49" s="53" t="s">
        <v>53</v>
      </c>
      <c r="C49" s="54">
        <f>J49+K49+L49+M49+N49+O49+P49</f>
        <v>7</v>
      </c>
      <c r="D49" s="46"/>
      <c r="E49" s="46"/>
      <c r="F49" s="46"/>
      <c r="G49" s="46"/>
      <c r="H49" s="46"/>
      <c r="I49" s="46"/>
      <c r="J49" s="45">
        <v>1</v>
      </c>
      <c r="K49" s="45">
        <v>1</v>
      </c>
      <c r="L49" s="45">
        <v>1</v>
      </c>
      <c r="M49" s="45">
        <v>1</v>
      </c>
      <c r="N49" s="45">
        <v>1</v>
      </c>
      <c r="O49" s="45">
        <v>1</v>
      </c>
      <c r="P49" s="45">
        <v>1</v>
      </c>
      <c r="Q49" s="46"/>
    </row>
    <row r="50" spans="1:17" ht="12.75">
      <c r="A50" s="45"/>
      <c r="B50" s="53"/>
      <c r="C50" s="55"/>
      <c r="D50" s="46"/>
      <c r="E50" s="46"/>
      <c r="F50" s="46"/>
      <c r="G50" s="46"/>
      <c r="H50" s="46"/>
      <c r="I50" s="46"/>
      <c r="J50" s="45"/>
      <c r="K50" s="45"/>
      <c r="L50" s="45"/>
      <c r="M50" s="45"/>
      <c r="N50" s="45"/>
      <c r="O50" s="45"/>
      <c r="P50" s="45"/>
      <c r="Q50" s="46"/>
    </row>
    <row r="51" spans="1:17" ht="12.75">
      <c r="A51" s="32" t="s">
        <v>54</v>
      </c>
      <c r="B51" s="32" t="s">
        <v>63</v>
      </c>
      <c r="C51" s="25">
        <f>Q51</f>
        <v>2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25">
        <v>2</v>
      </c>
    </row>
    <row r="52" spans="1:17" ht="12.75">
      <c r="A52" s="32" t="s">
        <v>62</v>
      </c>
      <c r="B52" s="32" t="s">
        <v>70</v>
      </c>
      <c r="C52" s="25">
        <v>0.5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2.75" customHeight="1">
      <c r="A53" s="34" t="s">
        <v>64</v>
      </c>
      <c r="B53" s="32" t="s">
        <v>37</v>
      </c>
      <c r="C53" s="25">
        <v>0.5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2.75">
      <c r="A54" s="35" t="s">
        <v>64</v>
      </c>
      <c r="B54" s="36" t="s">
        <v>67</v>
      </c>
      <c r="C54" s="31">
        <v>1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5.75">
      <c r="A55" s="47" t="s">
        <v>65</v>
      </c>
      <c r="B55" s="47"/>
      <c r="C55" s="9">
        <v>8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</sheetData>
  <mergeCells count="124">
    <mergeCell ref="A9:A10"/>
    <mergeCell ref="B9:B10"/>
    <mergeCell ref="H9:I9"/>
    <mergeCell ref="J9:Q9"/>
    <mergeCell ref="E9:G9"/>
    <mergeCell ref="J12:Q12"/>
    <mergeCell ref="J14:Q14"/>
    <mergeCell ref="B12:B13"/>
    <mergeCell ref="C12:C13"/>
    <mergeCell ref="D12:D13"/>
    <mergeCell ref="H12:H13"/>
    <mergeCell ref="I12:I13"/>
    <mergeCell ref="A12:A13"/>
    <mergeCell ref="C25:C26"/>
    <mergeCell ref="A25:B26"/>
    <mergeCell ref="D25:D26"/>
    <mergeCell ref="H25:H26"/>
    <mergeCell ref="I25:I26"/>
    <mergeCell ref="E25:G26"/>
    <mergeCell ref="E12:G13"/>
    <mergeCell ref="E20:G20"/>
    <mergeCell ref="E15:G15"/>
    <mergeCell ref="J25:J26"/>
    <mergeCell ref="K25:K26"/>
    <mergeCell ref="L25:L26"/>
    <mergeCell ref="Q25:Q26"/>
    <mergeCell ref="M25:M26"/>
    <mergeCell ref="N25:N26"/>
    <mergeCell ref="O25:O26"/>
    <mergeCell ref="P25:P26"/>
    <mergeCell ref="A27:B28"/>
    <mergeCell ref="C27:C28"/>
    <mergeCell ref="D27:D28"/>
    <mergeCell ref="H27:H28"/>
    <mergeCell ref="I27:I28"/>
    <mergeCell ref="J27:J28"/>
    <mergeCell ref="K27:K28"/>
    <mergeCell ref="L27:L28"/>
    <mergeCell ref="Q27:Q28"/>
    <mergeCell ref="E27:G28"/>
    <mergeCell ref="A29:B31"/>
    <mergeCell ref="C29:C31"/>
    <mergeCell ref="D29:D31"/>
    <mergeCell ref="H29:H31"/>
    <mergeCell ref="M27:M28"/>
    <mergeCell ref="N27:N28"/>
    <mergeCell ref="O27:O28"/>
    <mergeCell ref="P27:P28"/>
    <mergeCell ref="N29:N31"/>
    <mergeCell ref="O29:O31"/>
    <mergeCell ref="P29:P31"/>
    <mergeCell ref="I29:I31"/>
    <mergeCell ref="J29:J31"/>
    <mergeCell ref="K29:K31"/>
    <mergeCell ref="L29:L31"/>
    <mergeCell ref="Q29:Q31"/>
    <mergeCell ref="E29:G31"/>
    <mergeCell ref="E32:G32"/>
    <mergeCell ref="A36:B37"/>
    <mergeCell ref="C36:C37"/>
    <mergeCell ref="D36:D37"/>
    <mergeCell ref="E36:G37"/>
    <mergeCell ref="H36:H37"/>
    <mergeCell ref="I36:I37"/>
    <mergeCell ref="M29:M31"/>
    <mergeCell ref="P36:P37"/>
    <mergeCell ref="Q36:Q37"/>
    <mergeCell ref="J36:J37"/>
    <mergeCell ref="K36:K37"/>
    <mergeCell ref="L36:L37"/>
    <mergeCell ref="M36:M37"/>
    <mergeCell ref="D38:D39"/>
    <mergeCell ref="E38:G39"/>
    <mergeCell ref="N36:N37"/>
    <mergeCell ref="O36:O37"/>
    <mergeCell ref="Q38:Q39"/>
    <mergeCell ref="L38:L39"/>
    <mergeCell ref="M38:M39"/>
    <mergeCell ref="N38:N39"/>
    <mergeCell ref="O38:O39"/>
    <mergeCell ref="A40:B41"/>
    <mergeCell ref="C40:C41"/>
    <mergeCell ref="D40:D41"/>
    <mergeCell ref="P38:P39"/>
    <mergeCell ref="H38:H39"/>
    <mergeCell ref="I38:I39"/>
    <mergeCell ref="J38:J39"/>
    <mergeCell ref="K38:K39"/>
    <mergeCell ref="A38:B39"/>
    <mergeCell ref="C38:C39"/>
    <mergeCell ref="L40:L41"/>
    <mergeCell ref="M40:M41"/>
    <mergeCell ref="H40:H41"/>
    <mergeCell ref="I40:I41"/>
    <mergeCell ref="G49:G50"/>
    <mergeCell ref="E42:G42"/>
    <mergeCell ref="E40:G41"/>
    <mergeCell ref="J42:Q42"/>
    <mergeCell ref="N40:N41"/>
    <mergeCell ref="O40:O41"/>
    <mergeCell ref="P40:P41"/>
    <mergeCell ref="Q40:Q41"/>
    <mergeCell ref="J40:J41"/>
    <mergeCell ref="K40:K41"/>
    <mergeCell ref="K49:K50"/>
    <mergeCell ref="A47:A48"/>
    <mergeCell ref="B47:B48"/>
    <mergeCell ref="C47:Q48"/>
    <mergeCell ref="A49:A50"/>
    <mergeCell ref="B49:B50"/>
    <mergeCell ref="C49:C50"/>
    <mergeCell ref="D49:D50"/>
    <mergeCell ref="E49:E50"/>
    <mergeCell ref="F49:F50"/>
    <mergeCell ref="P49:P50"/>
    <mergeCell ref="Q49:Q50"/>
    <mergeCell ref="A55:B55"/>
    <mergeCell ref="L49:L50"/>
    <mergeCell ref="M49:M50"/>
    <mergeCell ref="N49:N50"/>
    <mergeCell ref="O49:O50"/>
    <mergeCell ref="H49:H50"/>
    <mergeCell ref="I49:I50"/>
    <mergeCell ref="J49:J50"/>
  </mergeCells>
  <printOptions/>
  <pageMargins left="0.75" right="0.75" top="1" bottom="1" header="0.5" footer="0.5"/>
  <pageSetup fitToHeight="1" fitToWidth="1" horizontalDpi="600" verticalDpi="600" orientation="portrait" paperSize="9" scale="47" r:id="rId1"/>
  <ignoredErrors>
    <ignoredError sqref="C17 K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ДМШ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</dc:creator>
  <cp:keywords/>
  <dc:description/>
  <cp:lastModifiedBy>Ирина</cp:lastModifiedBy>
  <cp:lastPrinted>2016-09-20T16:02:59Z</cp:lastPrinted>
  <dcterms:created xsi:type="dcterms:W3CDTF">2013-04-30T10:00:42Z</dcterms:created>
  <dcterms:modified xsi:type="dcterms:W3CDTF">2018-09-14T10:41:31Z</dcterms:modified>
  <cp:category/>
  <cp:version/>
  <cp:contentType/>
  <cp:contentStatus/>
</cp:coreProperties>
</file>